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sa.trifunovic\Downloads\"/>
    </mc:Choice>
  </mc:AlternateContent>
  <xr:revisionPtr revIDLastSave="0" documentId="8_{181D4126-F7B8-46E5-BEA6-6544D630D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shodi budžeta" sheetId="4" r:id="rId1"/>
  </sheets>
  <definedNames>
    <definedName name="_xlnm.Print_Area" localSheetId="0">'Rashodi budžeta'!$A$1:$F$52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4" l="1"/>
  <c r="C29" i="4"/>
  <c r="F20" i="4"/>
  <c r="C22" i="4"/>
  <c r="C8" i="4"/>
  <c r="C38" i="4" l="1"/>
  <c r="D44" i="4"/>
  <c r="F44" i="4"/>
  <c r="D43" i="4"/>
  <c r="F43" i="4"/>
  <c r="D32" i="4"/>
  <c r="F32" i="4" s="1"/>
  <c r="F40" i="4"/>
  <c r="D45" i="4"/>
  <c r="F45" i="4" s="1"/>
  <c r="D42" i="4"/>
  <c r="D41" i="4"/>
  <c r="F41" i="4" s="1"/>
  <c r="D40" i="4"/>
  <c r="D39" i="4"/>
  <c r="F39" i="4" s="1"/>
  <c r="C31" i="4"/>
  <c r="E31" i="4"/>
  <c r="B31" i="4"/>
  <c r="F42" i="4" l="1"/>
  <c r="D38" i="4"/>
  <c r="D11" i="4"/>
  <c r="D27" i="4" l="1"/>
  <c r="E26" i="4"/>
  <c r="C26" i="4"/>
  <c r="B26" i="4"/>
  <c r="B38" i="4"/>
  <c r="F27" i="4" l="1"/>
  <c r="F38" i="4"/>
  <c r="C35" i="4" l="1"/>
  <c r="C19" i="4"/>
  <c r="D33" i="4"/>
  <c r="D36" i="4"/>
  <c r="F36" i="4" s="1"/>
  <c r="E35" i="4"/>
  <c r="B35" i="4"/>
  <c r="D7" i="4"/>
  <c r="F7" i="4" s="1"/>
  <c r="E6" i="4"/>
  <c r="D28" i="4"/>
  <c r="D21" i="4"/>
  <c r="F21" i="4" s="1"/>
  <c r="D22" i="4"/>
  <c r="F22" i="4" s="1"/>
  <c r="D23" i="4"/>
  <c r="F23" i="4" s="1"/>
  <c r="D24" i="4"/>
  <c r="F24" i="4" s="1"/>
  <c r="D20" i="4"/>
  <c r="D8" i="4"/>
  <c r="F8" i="4" s="1"/>
  <c r="D9" i="4"/>
  <c r="F9" i="4" s="1"/>
  <c r="D10" i="4"/>
  <c r="F10" i="4" s="1"/>
  <c r="F11" i="4"/>
  <c r="D12" i="4"/>
  <c r="F12" i="4" s="1"/>
  <c r="D13" i="4"/>
  <c r="F13" i="4" s="1"/>
  <c r="D14" i="4"/>
  <c r="F14" i="4" s="1"/>
  <c r="D15" i="4"/>
  <c r="D16" i="4"/>
  <c r="F16" i="4" s="1"/>
  <c r="D17" i="4"/>
  <c r="F17" i="4" s="1"/>
  <c r="B19" i="4"/>
  <c r="E19" i="4"/>
  <c r="C6" i="4"/>
  <c r="B6" i="4"/>
  <c r="F33" i="4" l="1"/>
  <c r="D31" i="4"/>
  <c r="F31" i="4" s="1"/>
  <c r="B29" i="4"/>
  <c r="B47" i="4" s="1"/>
  <c r="C47" i="4"/>
  <c r="E29" i="4"/>
  <c r="E47" i="4" s="1"/>
  <c r="F15" i="4"/>
  <c r="D19" i="4"/>
  <c r="F19" i="4" s="1"/>
  <c r="F28" i="4"/>
  <c r="D26" i="4"/>
  <c r="D35" i="4"/>
  <c r="F35" i="4" s="1"/>
  <c r="D6" i="4"/>
  <c r="D29" i="4" l="1"/>
  <c r="F29" i="4" s="1"/>
  <c r="F6" i="4"/>
  <c r="F26" i="4"/>
  <c r="D47" i="4" l="1"/>
  <c r="F47" i="4" s="1"/>
</calcChain>
</file>

<file path=xl/sharedStrings.xml><?xml version="1.0" encoding="utf-8"?>
<sst xmlns="http://schemas.openxmlformats.org/spreadsheetml/2006/main" count="48" uniqueCount="48">
  <si>
    <t>Pregled rashoda budžeta za 2022. godinu</t>
  </si>
  <si>
    <t>MINISTARSTVO KOMUNIKACIJA I TRANSPORTA BIH</t>
  </si>
  <si>
    <t>Tabela I</t>
  </si>
  <si>
    <t>Opis</t>
  </si>
  <si>
    <t>Odobreni budžet</t>
  </si>
  <si>
    <t xml:space="preserve">Usklađivanja budžeta </t>
  </si>
  <si>
    <t xml:space="preserve">Ukupni budžet </t>
  </si>
  <si>
    <t>Izvršenje   budžeta</t>
  </si>
  <si>
    <t>Procenat (5/4*100)</t>
  </si>
  <si>
    <t xml:space="preserve">4 (2+3)    </t>
  </si>
  <si>
    <t>1. Tekući izdaci</t>
  </si>
  <si>
    <t>Bruto plaće i naknade</t>
  </si>
  <si>
    <t>Naknade troškova zaposlenih **</t>
  </si>
  <si>
    <t xml:space="preserve">Putni troškovi </t>
  </si>
  <si>
    <t>Izdaci telefonskih i poštanskih usluga **</t>
  </si>
  <si>
    <t>Izdaci za energiju i komunalne usluge</t>
  </si>
  <si>
    <t>Nabavka materijala</t>
  </si>
  <si>
    <t>Izdaci za usl. prijevoza i goriva *</t>
  </si>
  <si>
    <t>Unajmljivanje imovine i opreme</t>
  </si>
  <si>
    <t>Izdaci za tekuće održavanje</t>
  </si>
  <si>
    <t>Izdaci za osiguranje **</t>
  </si>
  <si>
    <t>Ugovorene i druge posebe usluge */**</t>
  </si>
  <si>
    <t>2. Kapitalni izdaci</t>
  </si>
  <si>
    <t>Nabavka zemljišta</t>
  </si>
  <si>
    <t>Nabavka građevina</t>
  </si>
  <si>
    <t>Nabavka opreme *</t>
  </si>
  <si>
    <t>Nabavka ostalih stalnih sredstava</t>
  </si>
  <si>
    <t>Rekonstrukcija i investiciono održavanje</t>
  </si>
  <si>
    <t>3. Tekući grantovi</t>
  </si>
  <si>
    <t>Transferi drugim nivoima vlasti</t>
  </si>
  <si>
    <t>Tekući transferi u inostranstvo *</t>
  </si>
  <si>
    <t>4. Budžet-neposredna potrošnja (1+2+3)</t>
  </si>
  <si>
    <t>5. Višegodišnja kapitalna ulaganja</t>
  </si>
  <si>
    <t>Nabavka opreme</t>
  </si>
  <si>
    <t>Rekonstrukcija i inv.održavanje ***</t>
  </si>
  <si>
    <t>6. Novčane donacije</t>
  </si>
  <si>
    <t>7. Programi posebne namjene</t>
  </si>
  <si>
    <t>Izgradnja i nadzor međudržavnog 
mosta Gradiška</t>
  </si>
  <si>
    <t>Izgradnja i nadzor međudržavnog 
mosta Svilaj</t>
  </si>
  <si>
    <t>Izrada planersko-studijske dokumentacije 
za jadransko-jonsku cestu</t>
  </si>
  <si>
    <t>Izgradnja i opremanje sjedišta ROŽ BiH</t>
  </si>
  <si>
    <t>Izrada planersko-studijske dokumentacije za međudržavni most Brčko</t>
  </si>
  <si>
    <t>Iznajmljivanje Microsoft licenci za potrebe institucija BiH</t>
  </si>
  <si>
    <t>Izgradnja i nadzor međudržavnog mosta preko rijeke Tare</t>
  </si>
  <si>
    <t>8. Ukupno budžet (4+5+6+7)</t>
  </si>
  <si>
    <t>Rukovodstvo je Pregled rashoda budžeta po ekonomskim kategorijama odobrilo  ____________ 2023. godine.</t>
  </si>
  <si>
    <t xml:space="preserve">                           Ministar:</t>
  </si>
  <si>
    <t>Edin Forto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</si>
</sst>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0"/>
      <name val="Arial Nova"/>
      <family val="2"/>
    </font>
    <font>
      <sz val="10"/>
      <name val="Arial Nova"/>
      <family val="2"/>
    </font>
    <font>
      <sz val="8"/>
      <name val="Arial Nova"/>
      <family val="2"/>
    </font>
    <font>
      <b/>
      <sz val="8"/>
      <name val="Arial Nova"/>
      <family val="2"/>
    </font>
    <font>
      <sz val="7"/>
      <name val="Arial Nova"/>
      <family val="2"/>
    </font>
    <font>
      <sz val="8"/>
      <name val="Arial Nova"/>
      <family val="2"/>
      <charset val="238"/>
    </font>
    <font>
      <u/>
      <sz val="8"/>
      <name val="Arial Nov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3" fillId="0" borderId="0" xfId="0" applyFont="1"/>
    <xf numFmtId="1" fontId="1" fillId="0" borderId="0" xfId="1" applyNumberFormat="1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5" fillId="0" borderId="0" xfId="0" applyFont="1"/>
    <xf numFmtId="3" fontId="5" fillId="0" borderId="0" xfId="0" applyNumberFormat="1" applyFont="1"/>
    <xf numFmtId="0" fontId="7" fillId="0" borderId="5" xfId="0" applyFont="1" applyBorder="1"/>
    <xf numFmtId="3" fontId="7" fillId="0" borderId="5" xfId="0" applyNumberFormat="1" applyFont="1" applyBorder="1"/>
    <xf numFmtId="3" fontId="7" fillId="0" borderId="5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0" fontId="6" fillId="0" borderId="1" xfId="0" applyFont="1" applyBorder="1"/>
    <xf numFmtId="3" fontId="6" fillId="0" borderId="12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17" xfId="0" applyFont="1" applyBorder="1"/>
    <xf numFmtId="3" fontId="6" fillId="0" borderId="18" xfId="0" applyNumberFormat="1" applyFont="1" applyBorder="1"/>
    <xf numFmtId="1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2" borderId="4" xfId="0" applyFont="1" applyFill="1" applyBorder="1"/>
    <xf numFmtId="3" fontId="7" fillId="2" borderId="4" xfId="0" applyNumberFormat="1" applyFont="1" applyFill="1" applyBorder="1"/>
    <xf numFmtId="1" fontId="7" fillId="2" borderId="10" xfId="0" applyNumberFormat="1" applyFont="1" applyFill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0" fontId="6" fillId="0" borderId="0" xfId="1" applyFont="1"/>
    <xf numFmtId="1" fontId="6" fillId="0" borderId="0" xfId="1" applyNumberFormat="1" applyFont="1"/>
    <xf numFmtId="0" fontId="7" fillId="0" borderId="0" xfId="1" applyFont="1"/>
    <xf numFmtId="1" fontId="7" fillId="0" borderId="0" xfId="1" applyNumberFormat="1" applyFont="1"/>
    <xf numFmtId="3" fontId="7" fillId="0" borderId="19" xfId="0" applyNumberFormat="1" applyFont="1" applyBorder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right"/>
    </xf>
    <xf numFmtId="3" fontId="7" fillId="0" borderId="17" xfId="0" applyNumberFormat="1" applyFont="1" applyBorder="1"/>
    <xf numFmtId="3" fontId="7" fillId="0" borderId="18" xfId="0" applyNumberFormat="1" applyFont="1" applyBorder="1" applyAlignment="1">
      <alignment horizontal="right"/>
    </xf>
    <xf numFmtId="0" fontId="9" fillId="0" borderId="17" xfId="0" applyFont="1" applyBorder="1"/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3" fontId="7" fillId="0" borderId="1" xfId="0" applyNumberFormat="1" applyFont="1" applyBorder="1"/>
    <xf numFmtId="3" fontId="6" fillId="0" borderId="1" xfId="0" applyNumberFormat="1" applyFont="1" applyBorder="1"/>
    <xf numFmtId="3" fontId="6" fillId="0" borderId="20" xfId="0" applyNumberFormat="1" applyFont="1" applyBorder="1" applyAlignment="1">
      <alignment horizontal="right"/>
    </xf>
    <xf numFmtId="3" fontId="6" fillId="0" borderId="17" xfId="0" applyNumberFormat="1" applyFont="1" applyBorder="1"/>
    <xf numFmtId="3" fontId="6" fillId="0" borderId="18" xfId="0" applyNumberFormat="1" applyFont="1" applyBorder="1" applyAlignment="1">
      <alignment horizontal="right"/>
    </xf>
    <xf numFmtId="3" fontId="9" fillId="0" borderId="17" xfId="0" applyNumberFormat="1" applyFont="1" applyBorder="1"/>
    <xf numFmtId="3" fontId="6" fillId="0" borderId="3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zoomScaleNormal="100" workbookViewId="0">
      <selection activeCell="A53" sqref="A53:XFD73"/>
    </sheetView>
  </sheetViews>
  <sheetFormatPr defaultRowHeight="12.75" x14ac:dyDescent="0.2"/>
  <cols>
    <col min="1" max="1" width="30.85546875" customWidth="1"/>
    <col min="2" max="5" width="10.5703125" customWidth="1"/>
    <col min="6" max="6" width="8.5703125" customWidth="1"/>
  </cols>
  <sheetData>
    <row r="1" spans="1:6" ht="25.5" customHeight="1" thickBot="1" x14ac:dyDescent="0.25">
      <c r="A1" s="65" t="s">
        <v>0</v>
      </c>
      <c r="B1" s="66"/>
      <c r="C1" s="66"/>
      <c r="D1" s="66"/>
      <c r="E1" s="66"/>
      <c r="F1" s="67"/>
    </row>
    <row r="2" spans="1:6" x14ac:dyDescent="0.2">
      <c r="A2" s="68" t="s">
        <v>1</v>
      </c>
      <c r="B2" s="69"/>
      <c r="C2" s="69"/>
      <c r="D2" s="69"/>
      <c r="E2" s="69"/>
      <c r="F2" s="69"/>
    </row>
    <row r="3" spans="1:6" ht="13.5" thickBot="1" x14ac:dyDescent="0.25">
      <c r="A3" s="3"/>
      <c r="B3" s="3"/>
      <c r="C3" s="3"/>
      <c r="D3" s="3"/>
      <c r="E3" s="3"/>
      <c r="F3" s="4" t="s">
        <v>2</v>
      </c>
    </row>
    <row r="4" spans="1:6" ht="34.5" customHeight="1" thickBot="1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12" customHeight="1" thickBot="1" x14ac:dyDescent="0.25">
      <c r="A5" s="48">
        <v>1</v>
      </c>
      <c r="B5" s="48">
        <v>2</v>
      </c>
      <c r="C5" s="48">
        <v>3</v>
      </c>
      <c r="D5" s="48" t="s">
        <v>9</v>
      </c>
      <c r="E5" s="48">
        <v>5</v>
      </c>
      <c r="F5" s="48">
        <v>6</v>
      </c>
    </row>
    <row r="6" spans="1:6" x14ac:dyDescent="0.2">
      <c r="A6" s="18" t="s">
        <v>10</v>
      </c>
      <c r="B6" s="19">
        <f>SUM(B7:B17)</f>
        <v>13756000</v>
      </c>
      <c r="C6" s="19">
        <f>SUM(C7:C17)</f>
        <v>81500</v>
      </c>
      <c r="D6" s="20">
        <f>SUM(D7:D17)</f>
        <v>13837500</v>
      </c>
      <c r="E6" s="47">
        <f>SUM(E7:E17)</f>
        <v>13204819</v>
      </c>
      <c r="F6" s="22">
        <f>IF(ISERROR(E6/D6),"",E6/D6*100)</f>
        <v>95.427779584462513</v>
      </c>
    </row>
    <row r="7" spans="1:6" x14ac:dyDescent="0.2">
      <c r="A7" s="8" t="s">
        <v>11</v>
      </c>
      <c r="B7" s="9">
        <v>3623000</v>
      </c>
      <c r="C7" s="9">
        <v>0</v>
      </c>
      <c r="D7" s="10">
        <f>SUM(B7:C7)</f>
        <v>3623000</v>
      </c>
      <c r="E7" s="9">
        <v>3352235</v>
      </c>
      <c r="F7" s="7">
        <f t="shared" ref="F7:F17" si="0">IF(ISERROR(E7/D7),"",E7/D7*100)</f>
        <v>92.526497377863649</v>
      </c>
    </row>
    <row r="8" spans="1:6" x14ac:dyDescent="0.2">
      <c r="A8" s="8" t="s">
        <v>12</v>
      </c>
      <c r="B8" s="9">
        <v>524000</v>
      </c>
      <c r="C8" s="9">
        <f>-14000+46500</f>
        <v>32500</v>
      </c>
      <c r="D8" s="10">
        <f t="shared" ref="D8:D17" si="1">SUM(B8:C8)</f>
        <v>556500</v>
      </c>
      <c r="E8" s="9">
        <v>532585</v>
      </c>
      <c r="F8" s="7">
        <f t="shared" si="0"/>
        <v>95.702605570530096</v>
      </c>
    </row>
    <row r="9" spans="1:6" x14ac:dyDescent="0.2">
      <c r="A9" s="8" t="s">
        <v>13</v>
      </c>
      <c r="B9" s="9">
        <v>167000</v>
      </c>
      <c r="C9" s="9">
        <v>0</v>
      </c>
      <c r="D9" s="10">
        <f t="shared" si="1"/>
        <v>167000</v>
      </c>
      <c r="E9" s="9">
        <v>140302</v>
      </c>
      <c r="F9" s="7">
        <f t="shared" si="0"/>
        <v>84.013173652694604</v>
      </c>
    </row>
    <row r="10" spans="1:6" x14ac:dyDescent="0.2">
      <c r="A10" s="8" t="s">
        <v>14</v>
      </c>
      <c r="B10" s="9">
        <v>141000</v>
      </c>
      <c r="C10" s="9">
        <v>-5900</v>
      </c>
      <c r="D10" s="10">
        <f t="shared" si="1"/>
        <v>135100</v>
      </c>
      <c r="E10" s="9">
        <v>84226</v>
      </c>
      <c r="F10" s="7">
        <f t="shared" si="0"/>
        <v>62.343449296817177</v>
      </c>
    </row>
    <row r="11" spans="1:6" x14ac:dyDescent="0.2">
      <c r="A11" s="8" t="s">
        <v>15</v>
      </c>
      <c r="B11" s="9">
        <v>30000</v>
      </c>
      <c r="C11" s="9">
        <v>0</v>
      </c>
      <c r="D11" s="10">
        <f t="shared" si="1"/>
        <v>30000</v>
      </c>
      <c r="E11" s="9">
        <v>25618</v>
      </c>
      <c r="F11" s="7">
        <f t="shared" si="0"/>
        <v>85.393333333333331</v>
      </c>
    </row>
    <row r="12" spans="1:6" x14ac:dyDescent="0.2">
      <c r="A12" s="8" t="s">
        <v>16</v>
      </c>
      <c r="B12" s="9">
        <v>38000</v>
      </c>
      <c r="C12" s="9">
        <v>0</v>
      </c>
      <c r="D12" s="10">
        <f t="shared" si="1"/>
        <v>38000</v>
      </c>
      <c r="E12" s="9">
        <v>28099</v>
      </c>
      <c r="F12" s="7">
        <f t="shared" si="0"/>
        <v>73.944736842105257</v>
      </c>
    </row>
    <row r="13" spans="1:6" x14ac:dyDescent="0.2">
      <c r="A13" s="8" t="s">
        <v>17</v>
      </c>
      <c r="B13" s="9">
        <v>48000</v>
      </c>
      <c r="C13" s="9">
        <v>22000</v>
      </c>
      <c r="D13" s="10">
        <f t="shared" si="1"/>
        <v>70000</v>
      </c>
      <c r="E13" s="9">
        <v>60209</v>
      </c>
      <c r="F13" s="7">
        <f t="shared" si="0"/>
        <v>86.012857142857143</v>
      </c>
    </row>
    <row r="14" spans="1:6" x14ac:dyDescent="0.2">
      <c r="A14" s="8" t="s">
        <v>18</v>
      </c>
      <c r="B14" s="9">
        <v>8376000</v>
      </c>
      <c r="C14" s="9">
        <v>0</v>
      </c>
      <c r="D14" s="10">
        <f t="shared" si="1"/>
        <v>8376000</v>
      </c>
      <c r="E14" s="9">
        <v>8372470</v>
      </c>
      <c r="F14" s="7">
        <f t="shared" si="0"/>
        <v>99.957855778414512</v>
      </c>
    </row>
    <row r="15" spans="1:6" x14ac:dyDescent="0.2">
      <c r="A15" s="8" t="s">
        <v>19</v>
      </c>
      <c r="B15" s="9">
        <v>420000</v>
      </c>
      <c r="C15" s="9">
        <v>0</v>
      </c>
      <c r="D15" s="10">
        <f t="shared" si="1"/>
        <v>420000</v>
      </c>
      <c r="E15" s="9">
        <v>290078</v>
      </c>
      <c r="F15" s="7">
        <f t="shared" si="0"/>
        <v>69.066190476190485</v>
      </c>
    </row>
    <row r="16" spans="1:6" x14ac:dyDescent="0.2">
      <c r="A16" s="11" t="s">
        <v>20</v>
      </c>
      <c r="B16" s="9">
        <v>9000</v>
      </c>
      <c r="C16" s="9">
        <v>3100</v>
      </c>
      <c r="D16" s="10">
        <f t="shared" si="1"/>
        <v>12100</v>
      </c>
      <c r="E16" s="9">
        <v>11743</v>
      </c>
      <c r="F16" s="7">
        <f t="shared" si="0"/>
        <v>97.049586776859513</v>
      </c>
    </row>
    <row r="17" spans="1:6" ht="13.5" thickBot="1" x14ac:dyDescent="0.25">
      <c r="A17" s="12" t="s">
        <v>21</v>
      </c>
      <c r="B17" s="13">
        <v>380000</v>
      </c>
      <c r="C17" s="13">
        <v>29800</v>
      </c>
      <c r="D17" s="14">
        <f t="shared" si="1"/>
        <v>409800</v>
      </c>
      <c r="E17" s="13">
        <v>307254</v>
      </c>
      <c r="F17" s="15">
        <f t="shared" si="0"/>
        <v>74.97657393850659</v>
      </c>
    </row>
    <row r="18" spans="1:6" ht="13.5" thickBot="1" x14ac:dyDescent="0.25">
      <c r="A18" s="16"/>
      <c r="B18" s="17"/>
      <c r="C18" s="17"/>
      <c r="D18" s="17"/>
      <c r="E18" s="17"/>
      <c r="F18" s="16"/>
    </row>
    <row r="19" spans="1:6" x14ac:dyDescent="0.2">
      <c r="A19" s="18" t="s">
        <v>22</v>
      </c>
      <c r="B19" s="19">
        <f>SUM(B20:B24)</f>
        <v>94000</v>
      </c>
      <c r="C19" s="19">
        <f>SUM(C20:C24)</f>
        <v>103000</v>
      </c>
      <c r="D19" s="20">
        <f>SUM(D20:D24)</f>
        <v>197000</v>
      </c>
      <c r="E19" s="21">
        <f>SUM(E20:E24)</f>
        <v>158257</v>
      </c>
      <c r="F19" s="22">
        <f>IF(ISERROR(E19/D19),"",E19/D19*100)</f>
        <v>80.333502538071073</v>
      </c>
    </row>
    <row r="20" spans="1:6" x14ac:dyDescent="0.2">
      <c r="A20" s="23" t="s">
        <v>23</v>
      </c>
      <c r="B20" s="9">
        <v>0</v>
      </c>
      <c r="C20" s="9">
        <v>0</v>
      </c>
      <c r="D20" s="10">
        <f>SUM(B20:C20)</f>
        <v>0</v>
      </c>
      <c r="E20" s="24">
        <v>0</v>
      </c>
      <c r="F20" s="7" t="str">
        <f t="shared" ref="F20" si="2">IF(ISERROR(E20/D20),"",E20/D20*100)</f>
        <v/>
      </c>
    </row>
    <row r="21" spans="1:6" x14ac:dyDescent="0.2">
      <c r="A21" s="23" t="s">
        <v>24</v>
      </c>
      <c r="B21" s="9">
        <v>0</v>
      </c>
      <c r="C21" s="9">
        <v>0</v>
      </c>
      <c r="D21" s="10">
        <f>SUM(B21:C21)</f>
        <v>0</v>
      </c>
      <c r="E21" s="24">
        <v>0</v>
      </c>
      <c r="F21" s="25" t="str">
        <f t="shared" ref="F21:F28" si="3">IF(ISERROR(E21/D21),"",E21/D21*100)</f>
        <v/>
      </c>
    </row>
    <row r="22" spans="1:6" x14ac:dyDescent="0.2">
      <c r="A22" s="23" t="s">
        <v>25</v>
      </c>
      <c r="B22" s="9">
        <v>94000</v>
      </c>
      <c r="C22" s="9">
        <f>73000+30000</f>
        <v>103000</v>
      </c>
      <c r="D22" s="10">
        <f>SUM(B22:C22)</f>
        <v>197000</v>
      </c>
      <c r="E22" s="24">
        <v>158257</v>
      </c>
      <c r="F22" s="25">
        <f t="shared" si="3"/>
        <v>80.333502538071073</v>
      </c>
    </row>
    <row r="23" spans="1:6" x14ac:dyDescent="0.2">
      <c r="A23" s="8" t="s">
        <v>26</v>
      </c>
      <c r="B23" s="9">
        <v>0</v>
      </c>
      <c r="C23" s="9">
        <v>0</v>
      </c>
      <c r="D23" s="10">
        <f>SUM(B23:C23)</f>
        <v>0</v>
      </c>
      <c r="E23" s="24">
        <v>0</v>
      </c>
      <c r="F23" s="25" t="str">
        <f t="shared" si="3"/>
        <v/>
      </c>
    </row>
    <row r="24" spans="1:6" ht="13.5" thickBot="1" x14ac:dyDescent="0.25">
      <c r="A24" s="12" t="s">
        <v>27</v>
      </c>
      <c r="B24" s="13">
        <v>0</v>
      </c>
      <c r="C24" s="13">
        <v>0</v>
      </c>
      <c r="D24" s="14">
        <f>SUM(B24:C24)</f>
        <v>0</v>
      </c>
      <c r="E24" s="26">
        <v>0</v>
      </c>
      <c r="F24" s="15" t="str">
        <f t="shared" si="3"/>
        <v/>
      </c>
    </row>
    <row r="25" spans="1:6" ht="13.5" thickBot="1" x14ac:dyDescent="0.25">
      <c r="A25" s="27"/>
      <c r="B25" s="28"/>
      <c r="C25" s="28"/>
      <c r="D25" s="29"/>
      <c r="E25" s="29"/>
      <c r="F25" s="30"/>
    </row>
    <row r="26" spans="1:6" x14ac:dyDescent="0.2">
      <c r="A26" s="18" t="s">
        <v>28</v>
      </c>
      <c r="B26" s="19">
        <f>SUM(B27:B28)</f>
        <v>820000</v>
      </c>
      <c r="C26" s="19">
        <f>SUM(C27:C28)</f>
        <v>-108000</v>
      </c>
      <c r="D26" s="19">
        <f>SUM(D27:D28)</f>
        <v>712000</v>
      </c>
      <c r="E26" s="19">
        <f>SUM(E27:E28)</f>
        <v>546613</v>
      </c>
      <c r="F26" s="22">
        <f>IF(ISERROR(E26/D26),"",E26/D26*100)</f>
        <v>76.771488764044946</v>
      </c>
    </row>
    <row r="27" spans="1:6" x14ac:dyDescent="0.2">
      <c r="A27" s="31" t="s">
        <v>29</v>
      </c>
      <c r="B27" s="9">
        <v>300000</v>
      </c>
      <c r="C27" s="9">
        <v>0</v>
      </c>
      <c r="D27" s="10">
        <f>SUM(B27:C27)</f>
        <v>300000</v>
      </c>
      <c r="E27" s="32">
        <v>135000</v>
      </c>
      <c r="F27" s="33">
        <f t="shared" si="3"/>
        <v>45</v>
      </c>
    </row>
    <row r="28" spans="1:6" ht="13.5" thickBot="1" x14ac:dyDescent="0.25">
      <c r="A28" s="12" t="s">
        <v>30</v>
      </c>
      <c r="B28" s="13">
        <v>520000</v>
      </c>
      <c r="C28" s="13">
        <v>-108000</v>
      </c>
      <c r="D28" s="34">
        <f>SUM(B28:C28)</f>
        <v>412000</v>
      </c>
      <c r="E28" s="35">
        <v>411613</v>
      </c>
      <c r="F28" s="36">
        <f t="shared" si="3"/>
        <v>99.90606796116505</v>
      </c>
    </row>
    <row r="29" spans="1:6" ht="13.5" thickBot="1" x14ac:dyDescent="0.25">
      <c r="A29" s="38" t="s">
        <v>31</v>
      </c>
      <c r="B29" s="39">
        <f>SUM(B6+B19+B26)</f>
        <v>14670000</v>
      </c>
      <c r="C29" s="39">
        <f>SUM(C6+C19+C26)</f>
        <v>76500</v>
      </c>
      <c r="D29" s="39">
        <f t="shared" ref="D29:E29" si="4">SUM(D6+D19+D26)</f>
        <v>14746500</v>
      </c>
      <c r="E29" s="39">
        <f t="shared" si="4"/>
        <v>13909689</v>
      </c>
      <c r="F29" s="40">
        <f>IF(ISERROR(E29/D29),"",E29/D29*100)</f>
        <v>94.325358559658227</v>
      </c>
    </row>
    <row r="30" spans="1:6" ht="13.5" thickBot="1" x14ac:dyDescent="0.25">
      <c r="A30" s="16"/>
      <c r="B30" s="17"/>
      <c r="C30" s="17"/>
      <c r="D30" s="17"/>
      <c r="E30" s="17"/>
      <c r="F30" s="16"/>
    </row>
    <row r="31" spans="1:6" x14ac:dyDescent="0.2">
      <c r="A31" s="18" t="s">
        <v>32</v>
      </c>
      <c r="B31" s="19">
        <f>SUM(B32:B33)</f>
        <v>1250000</v>
      </c>
      <c r="C31" s="19">
        <f t="shared" ref="C31:E31" si="5">SUM(C32:C33)</f>
        <v>30276700</v>
      </c>
      <c r="D31" s="19">
        <f t="shared" si="5"/>
        <v>31526700</v>
      </c>
      <c r="E31" s="19">
        <f t="shared" si="5"/>
        <v>0</v>
      </c>
      <c r="F31" s="22">
        <f>IF(ISERROR(E31/D31),"",E31/D31*100)</f>
        <v>0</v>
      </c>
    </row>
    <row r="32" spans="1:6" x14ac:dyDescent="0.2">
      <c r="A32" s="52" t="s">
        <v>33</v>
      </c>
      <c r="B32" s="50"/>
      <c r="C32" s="60">
        <v>29876700</v>
      </c>
      <c r="D32" s="10">
        <f>SUM(B32:C32)</f>
        <v>29876700</v>
      </c>
      <c r="E32" s="51"/>
      <c r="F32" s="25">
        <f>IF(ISERROR(E32/D32),"",E32/D32*100)</f>
        <v>0</v>
      </c>
    </row>
    <row r="33" spans="1:6" ht="13.5" thickBot="1" x14ac:dyDescent="0.25">
      <c r="A33" s="12" t="s">
        <v>34</v>
      </c>
      <c r="B33" s="13">
        <v>1250000</v>
      </c>
      <c r="C33" s="13">
        <v>400000</v>
      </c>
      <c r="D33" s="34">
        <f>SUM(B33:C33)</f>
        <v>1650000</v>
      </c>
      <c r="E33" s="35">
        <v>0</v>
      </c>
      <c r="F33" s="49">
        <f>IF(ISERROR(E33/D33),"",E33/D33*100)</f>
        <v>0</v>
      </c>
    </row>
    <row r="34" spans="1:6" ht="13.5" thickBot="1" x14ac:dyDescent="0.25">
      <c r="A34" s="16"/>
      <c r="B34" s="17"/>
      <c r="C34" s="17"/>
      <c r="D34" s="17"/>
      <c r="E34" s="17"/>
      <c r="F34" s="16"/>
    </row>
    <row r="35" spans="1:6" x14ac:dyDescent="0.2">
      <c r="A35" s="18" t="s">
        <v>35</v>
      </c>
      <c r="B35" s="19">
        <f>SUM(B36:B36)</f>
        <v>0</v>
      </c>
      <c r="C35" s="19">
        <f>SUM(C36:C36)</f>
        <v>0</v>
      </c>
      <c r="D35" s="20">
        <f>SUM(D36:D36)</f>
        <v>0</v>
      </c>
      <c r="E35" s="37">
        <f>SUM(E36:E36)</f>
        <v>0</v>
      </c>
      <c r="F35" s="22" t="str">
        <f>IF(ISERROR(E35/D35),"",E35/D35*100)</f>
        <v/>
      </c>
    </row>
    <row r="36" spans="1:6" ht="13.5" thickBot="1" x14ac:dyDescent="0.25">
      <c r="A36" s="12"/>
      <c r="B36" s="13">
        <v>0</v>
      </c>
      <c r="C36" s="13">
        <v>0</v>
      </c>
      <c r="D36" s="14">
        <f>SUM(B36:C36)</f>
        <v>0</v>
      </c>
      <c r="E36" s="35">
        <v>0</v>
      </c>
      <c r="F36" s="15" t="str">
        <f>IF(ISERROR(E36/D36),"",E36/D36*100)</f>
        <v/>
      </c>
    </row>
    <row r="37" spans="1:6" ht="13.5" thickBot="1" x14ac:dyDescent="0.25">
      <c r="A37" s="27"/>
      <c r="B37" s="28"/>
      <c r="C37" s="28"/>
      <c r="D37" s="29"/>
      <c r="E37" s="29"/>
      <c r="F37" s="30"/>
    </row>
    <row r="38" spans="1:6" x14ac:dyDescent="0.2">
      <c r="A38" s="18" t="s">
        <v>36</v>
      </c>
      <c r="B38" s="19">
        <f>SUM(B45:B45)</f>
        <v>0</v>
      </c>
      <c r="C38" s="19">
        <f>SUM(C39:C45)</f>
        <v>8330720</v>
      </c>
      <c r="D38" s="19">
        <f>SUM(D39:D45)</f>
        <v>8330720</v>
      </c>
      <c r="E38" s="19">
        <f>SUM(E39:E45)</f>
        <v>4426100</v>
      </c>
      <c r="F38" s="22">
        <f>IF(ISERROR(E38/D38),"",E38/D38*100)</f>
        <v>53.12986152457411</v>
      </c>
    </row>
    <row r="39" spans="1:6" ht="22.5" x14ac:dyDescent="0.2">
      <c r="A39" s="8" t="s">
        <v>37</v>
      </c>
      <c r="B39" s="55"/>
      <c r="C39" s="56">
        <v>4274080</v>
      </c>
      <c r="D39" s="10">
        <f t="shared" ref="D39:D44" si="6">SUM(B39:C39)</f>
        <v>4274080</v>
      </c>
      <c r="E39" s="57">
        <v>4002811</v>
      </c>
      <c r="F39" s="25">
        <f t="shared" ref="F39:F45" si="7">IF(ISERROR(E39/D39),"",E39/D39*100)</f>
        <v>93.653160446224675</v>
      </c>
    </row>
    <row r="40" spans="1:6" ht="22.5" x14ac:dyDescent="0.2">
      <c r="A40" s="8" t="s">
        <v>38</v>
      </c>
      <c r="B40" s="55"/>
      <c r="C40" s="56">
        <v>16533</v>
      </c>
      <c r="D40" s="10">
        <f t="shared" si="6"/>
        <v>16533</v>
      </c>
      <c r="E40" s="57">
        <v>1673</v>
      </c>
      <c r="F40" s="25">
        <f t="shared" si="7"/>
        <v>10.119155628137664</v>
      </c>
    </row>
    <row r="41" spans="1:6" ht="22.5" x14ac:dyDescent="0.2">
      <c r="A41" s="8" t="s">
        <v>39</v>
      </c>
      <c r="B41" s="55"/>
      <c r="C41" s="56">
        <v>111397</v>
      </c>
      <c r="D41" s="10">
        <f t="shared" si="6"/>
        <v>111397</v>
      </c>
      <c r="E41" s="57"/>
      <c r="F41" s="25">
        <f t="shared" si="7"/>
        <v>0</v>
      </c>
    </row>
    <row r="42" spans="1:6" x14ac:dyDescent="0.2">
      <c r="A42" s="53" t="s">
        <v>40</v>
      </c>
      <c r="B42" s="55"/>
      <c r="C42" s="56">
        <v>18003</v>
      </c>
      <c r="D42" s="10">
        <f t="shared" si="6"/>
        <v>18003</v>
      </c>
      <c r="E42" s="10">
        <v>785</v>
      </c>
      <c r="F42" s="25">
        <f t="shared" si="7"/>
        <v>4.3603843803810474</v>
      </c>
    </row>
    <row r="43" spans="1:6" ht="22.5" x14ac:dyDescent="0.2">
      <c r="A43" s="8" t="s">
        <v>41</v>
      </c>
      <c r="B43" s="55"/>
      <c r="C43" s="56">
        <v>910707</v>
      </c>
      <c r="D43" s="61">
        <f t="shared" si="6"/>
        <v>910707</v>
      </c>
      <c r="E43" s="10"/>
      <c r="F43" s="62">
        <f t="shared" si="7"/>
        <v>0</v>
      </c>
    </row>
    <row r="44" spans="1:6" ht="22.5" x14ac:dyDescent="0.2">
      <c r="A44" s="8" t="s">
        <v>42</v>
      </c>
      <c r="B44" s="50"/>
      <c r="C44" s="58">
        <v>500000</v>
      </c>
      <c r="D44" s="61">
        <f t="shared" si="6"/>
        <v>500000</v>
      </c>
      <c r="E44" s="59">
        <v>420831</v>
      </c>
      <c r="F44" s="62">
        <f t="shared" si="7"/>
        <v>84.166200000000003</v>
      </c>
    </row>
    <row r="45" spans="1:6" ht="23.25" thickBot="1" x14ac:dyDescent="0.25">
      <c r="A45" s="54" t="s">
        <v>43</v>
      </c>
      <c r="B45" s="13">
        <v>0</v>
      </c>
      <c r="C45" s="13">
        <v>2500000</v>
      </c>
      <c r="D45" s="14">
        <f>SUM(B45:C45)</f>
        <v>2500000</v>
      </c>
      <c r="E45" s="35">
        <v>0</v>
      </c>
      <c r="F45" s="15">
        <f t="shared" si="7"/>
        <v>0</v>
      </c>
    </row>
    <row r="46" spans="1:6" ht="13.5" thickBot="1" x14ac:dyDescent="0.25">
      <c r="A46" s="16"/>
      <c r="B46" s="17"/>
      <c r="C46" s="17"/>
      <c r="D46" s="17"/>
      <c r="E46" s="17"/>
      <c r="F46" s="16"/>
    </row>
    <row r="47" spans="1:6" ht="13.5" thickBot="1" x14ac:dyDescent="0.25">
      <c r="A47" s="38" t="s">
        <v>44</v>
      </c>
      <c r="B47" s="39">
        <f>SUM(B29+B31+B35+B38)</f>
        <v>15920000</v>
      </c>
      <c r="C47" s="39">
        <f t="shared" ref="C47:E47" si="8">SUM(C29+C31+C35+C38)</f>
        <v>38683920</v>
      </c>
      <c r="D47" s="39">
        <f t="shared" si="8"/>
        <v>54603920</v>
      </c>
      <c r="E47" s="39">
        <f t="shared" si="8"/>
        <v>18335789</v>
      </c>
      <c r="F47" s="40">
        <f>IF(ISERROR(E47/D47),"",E47/D47*100)</f>
        <v>33.579620290997426</v>
      </c>
    </row>
    <row r="48" spans="1:6" x14ac:dyDescent="0.2">
      <c r="A48" s="41"/>
      <c r="B48" s="42"/>
      <c r="C48" s="42"/>
      <c r="D48" s="42"/>
      <c r="E48" s="42"/>
      <c r="F48" s="30"/>
    </row>
    <row r="49" spans="1:8" x14ac:dyDescent="0.2">
      <c r="A49" s="3" t="s">
        <v>45</v>
      </c>
      <c r="B49" s="3"/>
      <c r="C49" s="3"/>
      <c r="D49" s="3"/>
      <c r="E49" s="3"/>
      <c r="F49" s="16"/>
    </row>
    <row r="50" spans="1:8" x14ac:dyDescent="0.2">
      <c r="A50" s="3"/>
      <c r="B50" s="3"/>
      <c r="C50" s="3"/>
      <c r="D50" s="3"/>
      <c r="E50" s="3"/>
      <c r="F50" s="16"/>
      <c r="G50" s="1"/>
    </row>
    <row r="51" spans="1:8" x14ac:dyDescent="0.2">
      <c r="A51" s="3"/>
      <c r="B51" s="3"/>
      <c r="C51" s="3"/>
      <c r="D51" s="70" t="s">
        <v>46</v>
      </c>
      <c r="E51" s="71"/>
      <c r="F51" s="71"/>
      <c r="G51" s="1"/>
    </row>
    <row r="52" spans="1:8" x14ac:dyDescent="0.2">
      <c r="A52" s="3"/>
      <c r="B52" s="3"/>
      <c r="C52" s="3"/>
      <c r="D52" s="72" t="s">
        <v>47</v>
      </c>
      <c r="E52" s="73"/>
      <c r="F52" s="73"/>
      <c r="G52" s="1"/>
    </row>
    <row r="53" spans="1:8" x14ac:dyDescent="0.2">
      <c r="A53" s="41"/>
      <c r="B53" s="16"/>
      <c r="C53" s="16"/>
      <c r="D53" s="16"/>
      <c r="E53" s="16"/>
      <c r="F53" s="16"/>
      <c r="G53" s="1"/>
    </row>
    <row r="54" spans="1:8" x14ac:dyDescent="0.2">
      <c r="A54" s="43"/>
      <c r="B54" s="44"/>
      <c r="C54" s="44"/>
      <c r="D54" s="44"/>
      <c r="E54" s="44"/>
      <c r="F54" s="44"/>
      <c r="G54" s="2"/>
      <c r="H54" s="2"/>
    </row>
    <row r="55" spans="1:8" x14ac:dyDescent="0.2">
      <c r="A55" s="45"/>
      <c r="B55" s="46"/>
      <c r="C55" s="44"/>
      <c r="D55" s="44"/>
      <c r="E55" s="44"/>
      <c r="F55" s="44"/>
      <c r="G55" s="2"/>
      <c r="H55" s="2"/>
    </row>
    <row r="56" spans="1:8" x14ac:dyDescent="0.2">
      <c r="A56" s="43"/>
      <c r="B56" s="44"/>
      <c r="C56" s="44"/>
      <c r="D56" s="44"/>
      <c r="E56" s="44"/>
      <c r="F56" s="44"/>
      <c r="G56" s="2"/>
      <c r="H56" s="2"/>
    </row>
    <row r="57" spans="1:8" x14ac:dyDescent="0.2">
      <c r="A57" s="43"/>
      <c r="B57" s="44"/>
      <c r="C57" s="44"/>
      <c r="D57" s="44"/>
      <c r="E57" s="44"/>
      <c r="F57" s="44"/>
      <c r="G57" s="2"/>
      <c r="H57" s="2"/>
    </row>
    <row r="58" spans="1:8" x14ac:dyDescent="0.2">
      <c r="A58" s="43"/>
      <c r="B58" s="44"/>
      <c r="C58" s="44"/>
      <c r="D58" s="44"/>
      <c r="E58" s="44"/>
      <c r="F58" s="44"/>
      <c r="G58" s="2"/>
      <c r="H58" s="2"/>
    </row>
    <row r="59" spans="1:8" x14ac:dyDescent="0.2">
      <c r="A59" s="43"/>
      <c r="B59" s="44"/>
      <c r="C59" s="44"/>
      <c r="D59" s="44"/>
      <c r="E59" s="44"/>
      <c r="F59" s="44"/>
      <c r="G59" s="2"/>
      <c r="H59" s="2"/>
    </row>
    <row r="60" spans="1:8" x14ac:dyDescent="0.2">
      <c r="A60" s="43"/>
      <c r="B60" s="44"/>
      <c r="C60" s="44"/>
      <c r="D60" s="44"/>
      <c r="E60" s="44"/>
      <c r="F60" s="44"/>
      <c r="G60" s="2"/>
      <c r="H60" s="2"/>
    </row>
    <row r="61" spans="1:8" x14ac:dyDescent="0.2">
      <c r="A61" s="43"/>
      <c r="B61" s="44"/>
      <c r="C61" s="44"/>
      <c r="D61" s="44"/>
      <c r="E61" s="44"/>
      <c r="F61" s="44"/>
      <c r="G61" s="2"/>
      <c r="H61" s="2"/>
    </row>
    <row r="62" spans="1:8" x14ac:dyDescent="0.2">
      <c r="A62" s="43"/>
      <c r="B62" s="44"/>
      <c r="C62" s="44"/>
      <c r="D62" s="44"/>
      <c r="E62" s="44"/>
      <c r="F62" s="44"/>
      <c r="G62" s="2"/>
      <c r="H62" s="2"/>
    </row>
    <row r="63" spans="1:8" x14ac:dyDescent="0.2">
      <c r="A63" s="43"/>
      <c r="B63" s="44"/>
      <c r="C63" s="44"/>
      <c r="D63" s="44"/>
      <c r="E63" s="44"/>
      <c r="F63" s="44"/>
      <c r="G63" s="2"/>
      <c r="H63" s="2"/>
    </row>
    <row r="64" spans="1:8" x14ac:dyDescent="0.2">
      <c r="A64" s="43"/>
      <c r="B64" s="44"/>
      <c r="C64" s="44"/>
      <c r="D64" s="44"/>
      <c r="E64" s="44"/>
      <c r="F64" s="44"/>
      <c r="G64" s="2"/>
      <c r="H64" s="2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1" spans="1:1" x14ac:dyDescent="0.2">
      <c r="A71" s="63"/>
    </row>
    <row r="72" spans="1:1" x14ac:dyDescent="0.2">
      <c r="A72" s="64"/>
    </row>
  </sheetData>
  <mergeCells count="4">
    <mergeCell ref="A1:F1"/>
    <mergeCell ref="A2:F2"/>
    <mergeCell ref="D51:F51"/>
    <mergeCell ref="D52:F52"/>
  </mergeCells>
  <phoneticPr fontId="1" type="noConversion"/>
  <pageMargins left="1.3385826771653544" right="0.74803149606299213" top="1.299212598425197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311B6069D2184E88B49B9E3861421B" ma:contentTypeVersion="4" ma:contentTypeDescription="Create a new document." ma:contentTypeScope="" ma:versionID="967e4eb99864ec63a7f8cef28b5359fb">
  <xsd:schema xmlns:xsd="http://www.w3.org/2001/XMLSchema" xmlns:xs="http://www.w3.org/2001/XMLSchema" xmlns:p="http://schemas.microsoft.com/office/2006/metadata/properties" xmlns:ns2="d7a396b1-d4a9-4543-9aa5-76b72231287d" xmlns:ns3="6333c3db-a034-4a1c-82d9-2be61d62cc7e" targetNamespace="http://schemas.microsoft.com/office/2006/metadata/properties" ma:root="true" ma:fieldsID="507c8f988a8b9fca103ed0245ff8b2b5" ns2:_="" ns3:_="">
    <xsd:import namespace="d7a396b1-d4a9-4543-9aa5-76b72231287d"/>
    <xsd:import namespace="6333c3db-a034-4a1c-82d9-2be61d62cc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396b1-d4a9-4543-9aa5-76b722312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3c3db-a034-4a1c-82d9-2be61d62cc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C99E12-6EF2-4885-9C17-33754C7D6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396b1-d4a9-4543-9aa5-76b72231287d"/>
    <ds:schemaRef ds:uri="6333c3db-a034-4a1c-82d9-2be61d62cc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1EC72-D434-4AAD-82B6-107F42E33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D0DA3-B4D7-4CAD-B02D-76A40FAE96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budžeta</vt:lpstr>
      <vt:lpstr>'Rashodi budžeta'!Print_Area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Vujevi'</dc:creator>
  <cp:keywords/>
  <dc:description/>
  <cp:lastModifiedBy>Nataša Trifunović</cp:lastModifiedBy>
  <cp:revision/>
  <dcterms:created xsi:type="dcterms:W3CDTF">2010-09-07T10:58:57Z</dcterms:created>
  <dcterms:modified xsi:type="dcterms:W3CDTF">2023-04-24T09:38:37Z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0x01010058311B6069D2184E88B49B9E3861421B</vt:lpwstr>
  </property>
</Properties>
</file>